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o\Desktop\WORK IN PROGRESS\GREEN COMMUNITIES 2025\Monte Maggiore\MM9\"/>
    </mc:Choice>
  </mc:AlternateContent>
  <bookViews>
    <workbookView xWindow="0" yWindow="0" windowWidth="23040" windowHeight="10512" tabRatio="500" firstSheet="1" activeTab="1"/>
  </bookViews>
  <sheets>
    <sheet name="Premessa e note" sheetId="1" r:id="rId1"/>
    <sheet name="georefer" sheetId="6" r:id="rId2"/>
  </sheets>
  <definedNames>
    <definedName name="_xlnm._FilterDatabase" localSheetId="1" hidden="1">georefer!$A$1:$H$28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6" i="1" l="1"/>
  <c r="C35" i="1"/>
  <c r="C34" i="1"/>
  <c r="C33" i="1"/>
  <c r="C32" i="1"/>
  <c r="C31" i="1"/>
  <c r="C28" i="1"/>
  <c r="C27" i="1"/>
  <c r="C26" i="1"/>
  <c r="C25" i="1"/>
  <c r="C24" i="1"/>
  <c r="C23" i="1"/>
  <c r="C22" i="1"/>
  <c r="C21" i="1"/>
</calcChain>
</file>

<file path=xl/sharedStrings.xml><?xml version="1.0" encoding="utf-8"?>
<sst xmlns="http://schemas.openxmlformats.org/spreadsheetml/2006/main" count="254" uniqueCount="180">
  <si>
    <t>DIRECTORY DEFINITIVA DELLE IMPRESE AGRICOLE E AGROALIMENTARI</t>
  </si>
  <si>
    <t>Comuni di Pontelatone · Giano Vetusto · Rocchetta e Croce — Area dei Monti Trebulani / Monte Maggiore (Provincia di Caserta, Campania)</t>
  </si>
  <si>
    <t>Come è organizzata</t>
  </si>
  <si>
    <t>Il foglio "Directory" raccoglie tutte le imprese in un'unica tabella filtrabile per Comune, Categoria e Stato di verifica. I tre fogli successivi riportano lo stesso contenuto per singolo Comune. Il foglio "Esclusioni e criticità" elenca le realtà escluse dal perimetro (sede fuori Comune, omonimie di altre province/regioni, attività non agricola o matching camerale incompleto).</t>
  </si>
  <si>
    <t>Categorie utilizzate</t>
  </si>
  <si>
    <t>Vino e olio · Latte/Formaggi e allevamento · Coltivazioni e ortofrutta · Trasformazione alimentare · Agriturismo · Servizi e forniture per l'agricoltura.</t>
  </si>
  <si>
    <t>Legenda "Stato di verifica"</t>
  </si>
  <si>
    <t>Alta = fonte ufficiale/proprietaria + dati camerali concordanti.   Media-alta = buona evidenza pubblica con qualche dato camerale.   Media = impresa esistente ma con dati legali/localizzativi incompleti.   Bassa = voce da "registri locali" o con sede/continuità da verificare sul campo.</t>
  </si>
  <si>
    <t>Avvertenze sull'attendibilità</t>
  </si>
  <si>
    <t>• Raccolta curata da fonti pubbliche (stampa enogastronomica, siti aziendali, Coldiretti, Pagine Gialle/Virgilio, Regione Campania, GAL Alto Casertano e aggregatori camerali come Ufficio Camerale, Visura.pro, RegistroAziende). NON è un estratto ufficiale e completo del Registro Imprese.</t>
  </si>
  <si>
    <t>• Gli aggregatori open-web non sostituiscono la visura ufficiale Infocamere: per dati certi (ragione sociale, P.IVA, ATECO, sede) richiedere un "elenco merceologico" alla Camera di Commercio di Caserta (www.ce.camcom.it) o consultare registroimprese.it.</t>
  </si>
  <si>
    <t>• Rocchetta e Croce: l'elenco XLSX non aveva individuato imprese; le voci qui presenti provengono dalle due fonti DOCX. Indirizzi e recapiti vanno verificati prima di un contatto.</t>
  </si>
  <si>
    <t>• L'areale DOC "Casavecchia di Pontelatone" coinvolge anche cantine di Comuni vicini (Castel di Sasso, Formicola, Liberi, Castel Campagnano): in directory sono inserite solo quelle con sede/operatività verificata nei tre Comuni.</t>
  </si>
  <si>
    <t>Aggiornamento dati: maggio–giugno 2026.  CAP: Pontelatone 81040 · Giano Vetusto 81042 · Rocchetta e Croce 81042.</t>
  </si>
  <si>
    <t>Riepilogo (calcolato automaticamente)</t>
  </si>
  <si>
    <t>Totale imprese</t>
  </si>
  <si>
    <t>— Pontelatone</t>
  </si>
  <si>
    <t>— Giano Vetusto</t>
  </si>
  <si>
    <t>— Rocchetta e Croce</t>
  </si>
  <si>
    <t>Verifica Alta</t>
  </si>
  <si>
    <t>Verifica Media-alta</t>
  </si>
  <si>
    <t>Verifica Media</t>
  </si>
  <si>
    <t>Verifica Bassa</t>
  </si>
  <si>
    <t>Per categoria</t>
  </si>
  <si>
    <t>— Vino e olio</t>
  </si>
  <si>
    <t>— Latte/Formaggi e allevamento</t>
  </si>
  <si>
    <t>— Coltivazioni e ortofrutta</t>
  </si>
  <si>
    <t>— Trasformazione alimentare</t>
  </si>
  <si>
    <t>— Agriturismo</t>
  </si>
  <si>
    <t>— Servizi e forniture per l'agricoltura</t>
  </si>
  <si>
    <t>Comune</t>
  </si>
  <si>
    <t>Denominazione / Ragione sociale</t>
  </si>
  <si>
    <t>Categoria</t>
  </si>
  <si>
    <t>Indirizzo / Sede</t>
  </si>
  <si>
    <t>Attività · Prodotti · Servizi</t>
  </si>
  <si>
    <t>Telefono</t>
  </si>
  <si>
    <t>Email / Web / Social</t>
  </si>
  <si>
    <t>Pontelatone</t>
  </si>
  <si>
    <t>Az. Agricola / Agriturismo Le Fontanelle (Bencivenga Carmela e C. S.A.S.)</t>
  </si>
  <si>
    <t>Agriturismo</t>
  </si>
  <si>
    <t>Via Salomoni Acquasanta 14, 81040 Pontelatone (CE)</t>
  </si>
  <si>
    <t>Agriturismo autorizzato con cantina propria: Casavecchia "Petronilla" e "San Laro"; ristorazione con prodotti del territorio; ~8.000 bottiglie</t>
  </si>
  <si>
    <t>347 2926204 · 347 7105566 · 0823 659263</t>
  </si>
  <si>
    <t>mariangela@srlsogeim.it · www.agriturismolefontanelle.it</t>
  </si>
  <si>
    <t>Caseificio Antica Casella (Famiglia Gambero)</t>
  </si>
  <si>
    <t>Latte/Formaggi e allevamento</t>
  </si>
  <si>
    <t>n.d.</t>
  </si>
  <si>
    <t>Via Ponte Pellegrino 51, 81040 Pontelatone (CE)</t>
  </si>
  <si>
    <t>Caseificio a filiera propria: Mozzarella di Bufala Campana DOP, formaggi vaccini (Pezzata Rossa), ricotte, caciocavalli, scamorze, yogurt; allevamento &gt;100 capi (bufale e bovini)</t>
  </si>
  <si>
    <t>0823 1767585 · 0823 430600</t>
  </si>
  <si>
    <t>gambero.maria@libero.it · caseificioanticacasella.it</t>
  </si>
  <si>
    <t>Az. Agricola Macelleria Caputo Raffaele</t>
  </si>
  <si>
    <t>Trasformazione alimentare</t>
  </si>
  <si>
    <t>Via (Salomoni) Acquasanta, Pontelatone (CE)</t>
  </si>
  <si>
    <t>Coltivazione di colture permanenti; macelleria/salumificio aziendale: carni suine fresche, salumi stagionati; allevamento suini aziendale</t>
  </si>
  <si>
    <t>0823 876430</t>
  </si>
  <si>
    <t>gianniniello@inwind.it · Facebook</t>
  </si>
  <si>
    <t>Fattoria Alois (F.T.A. Azienda Agricola S.r.l.)</t>
  </si>
  <si>
    <t>Vino e olio</t>
  </si>
  <si>
    <t>Via Ragazzano, Località Audelino (anche Via Alois), 81040 Pontelatone (CE)</t>
  </si>
  <si>
    <t>Cantina: Pallagrello Bianco/Nero, Casavecchia, Falanghina, Aglianico; etichette Trebulanum, Caiatì, Settimo (marchi Alois e Pontepellegrino); ~300.000 bottiglie/anno</t>
  </si>
  <si>
    <t>0823 876710 · 393 265 3010 · 320 8721769</t>
  </si>
  <si>
    <t>info@vinialois.it · www.vinialois.it</t>
  </si>
  <si>
    <t>Tenuta Gallo di Gallo Vittorio</t>
  </si>
  <si>
    <t>Via Salomoni 16 (sito: Via Salomoni Acquasanta 11), Pontelatone (CE)</t>
  </si>
  <si>
    <t>Seminativi con vitivinicolo aziendale: vini da uve Casavecchia e Pallagrello</t>
  </si>
  <si>
    <t>081 8950515</t>
  </si>
  <si>
    <t>info@tenutagallo.it</t>
  </si>
  <si>
    <t>Tenute Ragozzino De Marco (Frantoio Ragozzino De Marco)</t>
  </si>
  <si>
    <t>Via Madonna delle Grazie snc, 81040 Pontelatone (CE)</t>
  </si>
  <si>
    <t>Olivicoltura di precisione (Leccino, Frantoio, Caiazzana, Corniola, Spinosa, Tonda); frantoio aziendale a temperatura controllata; olii EVO Don Raffaé, Korte, Trebula; oleoturismo</t>
  </si>
  <si>
    <t>348 3319030</t>
  </si>
  <si>
    <t>www.ragozzinodemarco.it</t>
  </si>
  <si>
    <t>Azienda Agricola Pezza</t>
  </si>
  <si>
    <t>Coltivazioni e ortofrutta</t>
  </si>
  <si>
    <t>Area rurale, 81040 Pontelatone (CE)</t>
  </si>
  <si>
    <t>Produzione agricola primaria e ortofrutticola</t>
  </si>
  <si>
    <t>PEC: parillo.michele@pec.it</t>
  </si>
  <si>
    <t>Caputo Gerardo</t>
  </si>
  <si>
    <t>Allevamento di bovini da latte</t>
  </si>
  <si>
    <t>Azienda Agricola Sclavia</t>
  </si>
  <si>
    <t>Vigneti a Pontelatone (CE); sede Via Michelangelo 15, Aversa (CE)</t>
  </si>
  <si>
    <t>Viticoltura biologica (13 ha): Casavecchia di Pontelatone DOC "Liberi", Pallagrello Nero "Lucia a Monticelli", Pallagrello Bianco "Calu"; affinamento 24 mesi in barrique</t>
  </si>
  <si>
    <t>335 6654770</t>
  </si>
  <si>
    <t>www.sclavia.com</t>
  </si>
  <si>
    <t>Palmieri Domus Vinaria</t>
  </si>
  <si>
    <t>Azienda vinicola: vini territoriali (es. "Stilla" 2024 da Pallagrello bianco)</t>
  </si>
  <si>
    <t>www.domusvinaria.com</t>
  </si>
  <si>
    <t>Vigne Chigi</t>
  </si>
  <si>
    <t>Via Corte Rosa s.n.c., 81040 Pontelatone (CE); pendici del Monte Friento</t>
  </si>
  <si>
    <t>Cantina ~7 ha (4 vitati, ~25.000 bott./anno): Casavecchia DOP, Casavecchia Riserva Cretaccio, Pallagrello Bianco/Nero, rosato Rosa Canina; anche olivo</t>
  </si>
  <si>
    <t>338 6534128</t>
  </si>
  <si>
    <t>www.vignechigi.com</t>
  </si>
  <si>
    <t>Viticoltori del Casavecchia / I Vignai del Casavecchia (Soc. coop. agricola)</t>
  </si>
  <si>
    <t>Via Madonna delle Grazie 28, Pontelatone (CE)</t>
  </si>
  <si>
    <t>Cooperativa di viticoltori: Casavecchia DOP (Vigna Prea, ecc.), Pallagrello Bianco/Nero, Fiano</t>
  </si>
  <si>
    <t>328 9726688</t>
  </si>
  <si>
    <t>De Cristofaro Mario</t>
  </si>
  <si>
    <t>Coltivazioni miste, olivicoltura rurale e foraggi</t>
  </si>
  <si>
    <t>Azienda Agricola Civittolo</t>
  </si>
  <si>
    <t>Cantina: Casavecchia e Pallagrello (areale DOC di Pontelatone)</t>
  </si>
  <si>
    <t>Donna Paolina</t>
  </si>
  <si>
    <t>Produzione enologica focalizzata sui vitigni autoctoni del territorio campano</t>
  </si>
  <si>
    <t>www.donnapaolina.it</t>
  </si>
  <si>
    <t>Giano Vetusto</t>
  </si>
  <si>
    <t>Azienda Agricola Bonacci – Le Curti (Carmine Bonacci)</t>
  </si>
  <si>
    <t>Via Curti 5/A, 81042 Giano Vetusto (CE)</t>
  </si>
  <si>
    <t>Allevamento ovicaprino; formaggi artigianali a latte crudo; Conciato Romano (Presidio Slow Food)</t>
  </si>
  <si>
    <t>+39 327 3358473</t>
  </si>
  <si>
    <t>carmbona@hotmail.it</t>
  </si>
  <si>
    <t>Le Radici di Giulia</t>
  </si>
  <si>
    <t>Località Masseria Tabasso, 81042 Giano Vetusto (CE)</t>
  </si>
  <si>
    <t>Progetto agricolo multifunzionale: fattoria didattica, orticoltura, pet therapy rurale</t>
  </si>
  <si>
    <t>+39 348 8018424</t>
  </si>
  <si>
    <t>info@leradicidigiulia.it</t>
  </si>
  <si>
    <t>Chiocchio Valentino</t>
  </si>
  <si>
    <t>Piazza dei Caduti 9/1, Giano Vetusto (CE)</t>
  </si>
  <si>
    <t>Coltivazione di semi oleosi</t>
  </si>
  <si>
    <t>Amico Bio Allevamenti (Gruppo Amico Bio)</t>
  </si>
  <si>
    <t>Località Marotta, 81042 Giano Vetusto (CE)</t>
  </si>
  <si>
    <t>Allevamento biodinamico/biologico di suini neri casertani e bovini Marchigiana; ortofrutta bio; agriturismo didattico</t>
  </si>
  <si>
    <t>+39 0823 968262</t>
  </si>
  <si>
    <t>allevamenti@amicobio.net</t>
  </si>
  <si>
    <t>Rocchetta e Croce</t>
  </si>
  <si>
    <t>Pagliaro Pietro</t>
  </si>
  <si>
    <t>Via Nicola Izzo 22, Rocchetta e Croce (CE)</t>
  </si>
  <si>
    <t>Coltivazione di colture permanenti; iscrizione all'albo regionale ditte boschive</t>
  </si>
  <si>
    <t>0823 644717 (albo reg.)</t>
  </si>
  <si>
    <t>PEC pubblica</t>
  </si>
  <si>
    <t>Laurenza Luigi</t>
  </si>
  <si>
    <t>Via Antonio Izzo 44, Rocchetta e Croce (CE)</t>
  </si>
  <si>
    <t>Coltivazione di colture permanenti</t>
  </si>
  <si>
    <t>Maciariello Ettore</t>
  </si>
  <si>
    <t>Rocchetta e Croce (CE)</t>
  </si>
  <si>
    <t>Coltivazione di altri alberi da frutto, frutti di bosco e frutta in guscio</t>
  </si>
  <si>
    <t>Migliozzi Diana</t>
  </si>
  <si>
    <t>Pacia Sabato</t>
  </si>
  <si>
    <t>Via Pisciariello, Rocchetta e Croce (CE)</t>
  </si>
  <si>
    <t>Russo Ezio</t>
  </si>
  <si>
    <t>Coltivazione di piante tessili</t>
  </si>
  <si>
    <t>Azienda Agricola Monte Maggiore di Zona Antonio</t>
  </si>
  <si>
    <t>Località Croce s.n.c., Rocchetta e Croce (CE)</t>
  </si>
  <si>
    <t>Allevamento di ovini e caprini</t>
  </si>
  <si>
    <t>Acqua Minerale Santagata</t>
  </si>
  <si>
    <t>Stabilimento di imbottigliamento, Rocchetta e Croce (CE)</t>
  </si>
  <si>
    <t>Estrazione, trattamento e imbottigliamento di acqua minerale (sorgenti della Valle di Assano)</t>
  </si>
  <si>
    <t>+39 0823 889013</t>
  </si>
  <si>
    <t>Coordinate</t>
  </si>
  <si>
    <t>41.2098464595704, 14.246254760115958</t>
  </si>
  <si>
    <t>41.15469464346506, 14.275435241164136</t>
  </si>
  <si>
    <t>41.196753463364445, 14.25169940676061</t>
  </si>
  <si>
    <t>41.19831805066519, 14.237771396556754</t>
  </si>
  <si>
    <t>41.20308327233909, 14.243524337971623</t>
  </si>
  <si>
    <t>41.192329831423834, 14.264622366176498</t>
  </si>
  <si>
    <t>41.147981954909376, 14.289103549085981</t>
  </si>
  <si>
    <t>Via Acquasanta, 19 Pontelatone, CE</t>
  </si>
  <si>
    <t>41.19754641137649, 14.252852586907421</t>
  </si>
  <si>
    <t>41.23489685139781, 14.310135275776227</t>
  </si>
  <si>
    <t>via Salomone Acquaviva, 81040 Pontelatone CE</t>
  </si>
  <si>
    <t>41.20526341908862, 14.247555691154611</t>
  </si>
  <si>
    <t>41.20271328438984, 14.257150063864678</t>
  </si>
  <si>
    <t>41.18631900314701, 14.262348361729561</t>
  </si>
  <si>
    <r>
      <t xml:space="preserve">VIA PONTE PELLEGRINO 120 - 81040 - </t>
    </r>
    <r>
      <rPr>
        <i/>
        <sz val="11"/>
        <color theme="1"/>
        <rFont val="Calibri"/>
        <family val="2"/>
        <charset val="1"/>
      </rPr>
      <t>PONTELATONE</t>
    </r>
  </si>
  <si>
    <t>41.141595336187606, 14.292232594215038</t>
  </si>
  <si>
    <t>Via Madonna delle Grazie, 32 Pontelatone (CE)</t>
  </si>
  <si>
    <t>41.186609497460076, 14.262586094216939</t>
  </si>
  <si>
    <t>41.19455680818694, 14.237503484564522</t>
  </si>
  <si>
    <t>VIA RAGAZZANO, 81040 Pontelatone CE</t>
  </si>
  <si>
    <t>41.215825838814965, 14.194007559369162</t>
  </si>
  <si>
    <t>41.232228500749855, 14.164956200785683</t>
  </si>
  <si>
    <t>41.181342940976194, 14.20018907719562</t>
  </si>
  <si>
    <t>41.1982935094069, 14.200156105803757</t>
  </si>
  <si>
    <t>41.236425745225205, 14.157416420796405</t>
  </si>
  <si>
    <t>41.24401468218074, 14.125227732878578</t>
  </si>
  <si>
    <t>41.251959036142146, 14.134212532247625</t>
  </si>
  <si>
    <t>41.233831530916156, 14.189390095132222</t>
  </si>
  <si>
    <t>41.25598469902034, 14.119804939035776</t>
  </si>
  <si>
    <t>41.2377, 14.1572</t>
  </si>
  <si>
    <t>41.2375, 14.157</t>
  </si>
  <si>
    <t>41.237, 14.1579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</si>
</sst>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b/>
      <sz val="10"/>
      <color rgb="FF2E7D4F"/>
      <name val="Arial"/>
      <charset val="1"/>
    </font>
    <font>
      <b/>
      <sz val="11"/>
      <color rgb="FF1F5C3A"/>
      <name val="Arial"/>
      <charset val="1"/>
    </font>
    <font>
      <sz val="10"/>
      <color rgb="FF000000"/>
      <name val="Arial"/>
      <charset val="1"/>
    </font>
    <font>
      <sz val="9"/>
      <color rgb="FF666666"/>
      <name val="Arial"/>
      <charset val="1"/>
    </font>
    <font>
      <b/>
      <sz val="10"/>
      <name val="Arial"/>
      <charset val="1"/>
    </font>
    <font>
      <b/>
      <sz val="10"/>
      <color rgb="FF1F5C3A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i/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F3D26"/>
        <bgColor rgb="FF003366"/>
      </patternFill>
    </fill>
    <fill>
      <patternFill patternType="solid">
        <fgColor rgb="FF1F5C3A"/>
        <bgColor rgb="FF0F3D26"/>
      </patternFill>
    </fill>
    <fill>
      <patternFill patternType="solid">
        <fgColor rgb="FFEDF5EF"/>
        <bgColor rgb="FFFFFFFF"/>
      </patternFill>
    </fill>
  </fills>
  <borders count="2">
    <border>
      <left/>
      <right/>
      <top/>
      <bottom/>
      <diagonal/>
    </border>
    <border>
      <left style="thin">
        <color rgb="FFBFCFC4"/>
      </left>
      <right style="thin">
        <color rgb="FFBFCFC4"/>
      </right>
      <top style="thin">
        <color rgb="FFBFCFC4"/>
      </top>
      <bottom style="thin">
        <color rgb="FFBFCF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FC4"/>
      <rgbColor rgb="FF808080"/>
      <rgbColor rgb="FF9999FF"/>
      <rgbColor rgb="FF993366"/>
      <rgbColor rgb="FFEDF5EF"/>
      <rgbColor rgb="FFD9EAD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2E7D4F"/>
      <rgbColor rgb="FF0F3D26"/>
      <rgbColor rgb="FF333300"/>
      <rgbColor rgb="FF993300"/>
      <rgbColor rgb="FF993366"/>
      <rgbColor rgb="FF333399"/>
      <rgbColor rgb="FF1F5C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6"/>
  <sheetViews>
    <sheetView showGridLines="0" zoomScaleNormal="100" workbookViewId="0">
      <selection sqref="A1:L1"/>
    </sheetView>
  </sheetViews>
  <sheetFormatPr defaultColWidth="8.6640625" defaultRowHeight="14.4" x14ac:dyDescent="0.3"/>
  <cols>
    <col min="1" max="1" width="3" customWidth="1"/>
    <col min="2" max="2" width="100" customWidth="1"/>
    <col min="3" max="3" width="10" customWidth="1"/>
  </cols>
  <sheetData>
    <row r="1" spans="2:2" ht="25.5" customHeight="1" x14ac:dyDescent="0.3">
      <c r="B1" s="1" t="s">
        <v>0</v>
      </c>
    </row>
    <row r="2" spans="2:2" ht="26.4" x14ac:dyDescent="0.3">
      <c r="B2" s="2" t="s">
        <v>1</v>
      </c>
    </row>
    <row r="4" spans="2:2" x14ac:dyDescent="0.3">
      <c r="B4" s="3" t="s">
        <v>2</v>
      </c>
    </row>
    <row r="5" spans="2:2" ht="52.8" x14ac:dyDescent="0.3">
      <c r="B5" s="4" t="s">
        <v>3</v>
      </c>
    </row>
    <row r="7" spans="2:2" x14ac:dyDescent="0.3">
      <c r="B7" s="3" t="s">
        <v>4</v>
      </c>
    </row>
    <row r="8" spans="2:2" ht="26.4" x14ac:dyDescent="0.3">
      <c r="B8" s="4" t="s">
        <v>5</v>
      </c>
    </row>
    <row r="10" spans="2:2" x14ac:dyDescent="0.3">
      <c r="B10" s="3" t="s">
        <v>6</v>
      </c>
    </row>
    <row r="11" spans="2:2" ht="39.6" x14ac:dyDescent="0.3">
      <c r="B11" s="4" t="s">
        <v>7</v>
      </c>
    </row>
    <row r="13" spans="2:2" x14ac:dyDescent="0.3">
      <c r="B13" s="3" t="s">
        <v>8</v>
      </c>
    </row>
    <row r="14" spans="2:2" ht="39.6" x14ac:dyDescent="0.3">
      <c r="B14" s="4" t="s">
        <v>9</v>
      </c>
    </row>
    <row r="15" spans="2:2" ht="39.6" x14ac:dyDescent="0.3">
      <c r="B15" s="4" t="s">
        <v>10</v>
      </c>
    </row>
    <row r="16" spans="2:2" ht="26.4" x14ac:dyDescent="0.3">
      <c r="B16" s="4" t="s">
        <v>11</v>
      </c>
    </row>
    <row r="17" spans="2:3" ht="26.4" x14ac:dyDescent="0.3">
      <c r="B17" s="4" t="s">
        <v>12</v>
      </c>
    </row>
    <row r="18" spans="2:3" x14ac:dyDescent="0.3">
      <c r="B18" s="5" t="s">
        <v>13</v>
      </c>
    </row>
    <row r="20" spans="2:3" x14ac:dyDescent="0.3">
      <c r="B20" s="3" t="s">
        <v>14</v>
      </c>
    </row>
    <row r="21" spans="2:3" x14ac:dyDescent="0.3">
      <c r="B21" s="6" t="s">
        <v>15</v>
      </c>
      <c r="C21" s="7">
        <f>COUNTA(#REF!)</f>
        <v>1</v>
      </c>
    </row>
    <row r="22" spans="2:3" x14ac:dyDescent="0.3">
      <c r="B22" s="8" t="s">
        <v>16</v>
      </c>
      <c r="C22" s="7" t="e">
        <f>COUNTIF(#REF!,"Pontelatone")</f>
        <v>#REF!</v>
      </c>
    </row>
    <row r="23" spans="2:3" x14ac:dyDescent="0.3">
      <c r="B23" s="8" t="s">
        <v>17</v>
      </c>
      <c r="C23" s="7" t="e">
        <f>COUNTIF(#REF!,"Giano Vetusto")</f>
        <v>#REF!</v>
      </c>
    </row>
    <row r="24" spans="2:3" x14ac:dyDescent="0.3">
      <c r="B24" s="8" t="s">
        <v>18</v>
      </c>
      <c r="C24" s="7" t="e">
        <f>COUNTIF(#REF!,"Rocchetta e Croce")</f>
        <v>#REF!</v>
      </c>
    </row>
    <row r="25" spans="2:3" x14ac:dyDescent="0.3">
      <c r="B25" s="6" t="s">
        <v>19</v>
      </c>
      <c r="C25" s="7" t="e">
        <f>COUNTIF(#REF!,"Alta")</f>
        <v>#REF!</v>
      </c>
    </row>
    <row r="26" spans="2:3" x14ac:dyDescent="0.3">
      <c r="B26" s="8" t="s">
        <v>20</v>
      </c>
      <c r="C26" s="7" t="e">
        <f>COUNTIF(#REF!,"Media-alta")</f>
        <v>#REF!</v>
      </c>
    </row>
    <row r="27" spans="2:3" x14ac:dyDescent="0.3">
      <c r="B27" s="8" t="s">
        <v>21</v>
      </c>
      <c r="C27" s="7" t="e">
        <f>COUNTIF(#REF!,"Media")</f>
        <v>#REF!</v>
      </c>
    </row>
    <row r="28" spans="2:3" x14ac:dyDescent="0.3">
      <c r="B28" s="8" t="s">
        <v>22</v>
      </c>
      <c r="C28" s="7" t="e">
        <f>COUNTIF(#REF!,"Bassa")</f>
        <v>#REF!</v>
      </c>
    </row>
    <row r="30" spans="2:3" x14ac:dyDescent="0.3">
      <c r="B30" s="9" t="s">
        <v>23</v>
      </c>
    </row>
    <row r="31" spans="2:3" x14ac:dyDescent="0.3">
      <c r="B31" s="8" t="s">
        <v>24</v>
      </c>
      <c r="C31" s="7" t="e">
        <f>COUNTIF(#REF!,"Vino e olio")</f>
        <v>#REF!</v>
      </c>
    </row>
    <row r="32" spans="2:3" x14ac:dyDescent="0.3">
      <c r="B32" s="8" t="s">
        <v>25</v>
      </c>
      <c r="C32" s="7" t="e">
        <f>COUNTIF(#REF!,"Latte/Formaggi e allevamento")</f>
        <v>#REF!</v>
      </c>
    </row>
    <row r="33" spans="2:3" x14ac:dyDescent="0.3">
      <c r="B33" s="8" t="s">
        <v>26</v>
      </c>
      <c r="C33" s="7" t="e">
        <f>COUNTIF(#REF!,"Coltivazioni e ortofrutta")</f>
        <v>#REF!</v>
      </c>
    </row>
    <row r="34" spans="2:3" x14ac:dyDescent="0.3">
      <c r="B34" s="8" t="s">
        <v>27</v>
      </c>
      <c r="C34" s="7" t="e">
        <f>COUNTIF(#REF!,"Trasformazione alimentare")</f>
        <v>#REF!</v>
      </c>
    </row>
    <row r="35" spans="2:3" x14ac:dyDescent="0.3">
      <c r="B35" s="8" t="s">
        <v>28</v>
      </c>
      <c r="C35" s="7" t="e">
        <f>COUNTIF(#REF!,"Agriturismo")</f>
        <v>#REF!</v>
      </c>
    </row>
    <row r="36" spans="2:3" x14ac:dyDescent="0.3">
      <c r="B36" s="8" t="s">
        <v>29</v>
      </c>
      <c r="C36" s="7" t="e">
        <f>COUNTIF(#REF!,"Servizi e forniture per l'agricoltura")</f>
        <v>#REF!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B1" zoomScaleNormal="100" workbookViewId="0">
      <pane ySplit="1" topLeftCell="A2" activePane="bottomLeft" state="frozen"/>
      <selection sqref="A1:L1"/>
      <selection pane="bottomLeft" sqref="A1:L1"/>
    </sheetView>
  </sheetViews>
  <sheetFormatPr defaultColWidth="8.6640625" defaultRowHeight="14.4" x14ac:dyDescent="0.3"/>
  <cols>
    <col min="1" max="1" width="16" customWidth="1"/>
    <col min="2" max="2" width="32" customWidth="1"/>
    <col min="3" max="3" width="26" customWidth="1"/>
    <col min="4" max="4" width="30" customWidth="1"/>
    <col min="5" max="5" width="29.88671875" customWidth="1"/>
    <col min="6" max="6" width="14" customWidth="1"/>
    <col min="7" max="7" width="28" customWidth="1"/>
    <col min="8" max="8" width="38" customWidth="1"/>
  </cols>
  <sheetData>
    <row r="1" spans="1:8" ht="39.75" customHeight="1" x14ac:dyDescent="0.3">
      <c r="A1" s="10" t="s">
        <v>30</v>
      </c>
      <c r="B1" s="10" t="s">
        <v>31</v>
      </c>
      <c r="C1" s="10" t="s">
        <v>32</v>
      </c>
      <c r="D1" s="10" t="s">
        <v>33</v>
      </c>
      <c r="E1" s="10" t="s">
        <v>34</v>
      </c>
      <c r="F1" s="10" t="s">
        <v>35</v>
      </c>
      <c r="G1" s="10" t="s">
        <v>36</v>
      </c>
      <c r="H1" s="10" t="s">
        <v>147</v>
      </c>
    </row>
    <row r="2" spans="1:8" ht="45.6" x14ac:dyDescent="0.3">
      <c r="A2" s="11" t="s">
        <v>37</v>
      </c>
      <c r="B2" s="11" t="s">
        <v>38</v>
      </c>
      <c r="C2" s="11" t="s">
        <v>39</v>
      </c>
      <c r="D2" s="11" t="s">
        <v>40</v>
      </c>
      <c r="E2" s="11" t="s">
        <v>41</v>
      </c>
      <c r="F2" s="11" t="s">
        <v>42</v>
      </c>
      <c r="G2" s="11" t="s">
        <v>43</v>
      </c>
      <c r="H2" s="11" t="s">
        <v>148</v>
      </c>
    </row>
    <row r="3" spans="1:8" ht="45.6" customHeight="1" x14ac:dyDescent="0.3">
      <c r="A3" s="12" t="s">
        <v>37</v>
      </c>
      <c r="B3" s="12" t="s">
        <v>44</v>
      </c>
      <c r="C3" s="12" t="s">
        <v>45</v>
      </c>
      <c r="D3" s="12" t="s">
        <v>47</v>
      </c>
      <c r="E3" s="12" t="s">
        <v>48</v>
      </c>
      <c r="F3" s="12" t="s">
        <v>49</v>
      </c>
      <c r="G3" s="12" t="s">
        <v>50</v>
      </c>
      <c r="H3" s="12" t="s">
        <v>149</v>
      </c>
    </row>
    <row r="4" spans="1:8" ht="45.6" x14ac:dyDescent="0.3">
      <c r="A4" s="11" t="s">
        <v>37</v>
      </c>
      <c r="B4" s="11" t="s">
        <v>51</v>
      </c>
      <c r="C4" s="11" t="s">
        <v>52</v>
      </c>
      <c r="D4" s="11" t="s">
        <v>53</v>
      </c>
      <c r="E4" s="11" t="s">
        <v>54</v>
      </c>
      <c r="F4" s="11" t="s">
        <v>55</v>
      </c>
      <c r="G4" s="11" t="s">
        <v>56</v>
      </c>
      <c r="H4" s="11" t="s">
        <v>150</v>
      </c>
    </row>
    <row r="5" spans="1:8" ht="57" x14ac:dyDescent="0.3">
      <c r="A5" s="12" t="s">
        <v>37</v>
      </c>
      <c r="B5" s="12" t="s">
        <v>57</v>
      </c>
      <c r="C5" s="12" t="s">
        <v>58</v>
      </c>
      <c r="D5" s="12" t="s">
        <v>59</v>
      </c>
      <c r="E5" s="12" t="s">
        <v>60</v>
      </c>
      <c r="F5" s="12" t="s">
        <v>61</v>
      </c>
      <c r="G5" s="12" t="s">
        <v>62</v>
      </c>
      <c r="H5" s="12" t="s">
        <v>151</v>
      </c>
    </row>
    <row r="6" spans="1:8" ht="22.8" x14ac:dyDescent="0.3">
      <c r="A6" s="11" t="s">
        <v>37</v>
      </c>
      <c r="B6" s="11" t="s">
        <v>63</v>
      </c>
      <c r="C6" s="11" t="s">
        <v>58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152</v>
      </c>
    </row>
    <row r="7" spans="1:8" ht="57" x14ac:dyDescent="0.3">
      <c r="A7" s="12" t="s">
        <v>37</v>
      </c>
      <c r="B7" s="12" t="s">
        <v>68</v>
      </c>
      <c r="C7" s="12" t="s">
        <v>58</v>
      </c>
      <c r="D7" s="12" t="s">
        <v>69</v>
      </c>
      <c r="E7" s="12" t="s">
        <v>70</v>
      </c>
      <c r="F7" s="12" t="s">
        <v>71</v>
      </c>
      <c r="G7" s="12" t="s">
        <v>72</v>
      </c>
      <c r="H7" s="12" t="s">
        <v>153</v>
      </c>
    </row>
    <row r="8" spans="1:8" ht="22.8" x14ac:dyDescent="0.3">
      <c r="A8" s="11" t="s">
        <v>37</v>
      </c>
      <c r="B8" s="11" t="s">
        <v>73</v>
      </c>
      <c r="C8" s="11" t="s">
        <v>74</v>
      </c>
      <c r="D8" s="11" t="s">
        <v>75</v>
      </c>
      <c r="E8" s="11" t="s">
        <v>76</v>
      </c>
      <c r="F8" s="11" t="s">
        <v>46</v>
      </c>
      <c r="G8" s="11" t="s">
        <v>77</v>
      </c>
      <c r="H8" s="11" t="s">
        <v>154</v>
      </c>
    </row>
    <row r="9" spans="1:8" x14ac:dyDescent="0.3">
      <c r="A9" s="12" t="s">
        <v>37</v>
      </c>
      <c r="B9" s="12" t="s">
        <v>78</v>
      </c>
      <c r="C9" s="12" t="s">
        <v>45</v>
      </c>
      <c r="D9" s="11" t="s">
        <v>155</v>
      </c>
      <c r="E9" s="12" t="s">
        <v>79</v>
      </c>
      <c r="F9" s="12" t="s">
        <v>46</v>
      </c>
      <c r="G9" s="12" t="s">
        <v>46</v>
      </c>
      <c r="H9" s="12" t="s">
        <v>156</v>
      </c>
    </row>
    <row r="10" spans="1:8" ht="57" x14ac:dyDescent="0.3">
      <c r="A10" s="11" t="s">
        <v>37</v>
      </c>
      <c r="B10" s="11" t="s">
        <v>80</v>
      </c>
      <c r="C10" s="11" t="s">
        <v>58</v>
      </c>
      <c r="D10" s="11" t="s">
        <v>81</v>
      </c>
      <c r="E10" s="11" t="s">
        <v>82</v>
      </c>
      <c r="F10" s="11" t="s">
        <v>83</v>
      </c>
      <c r="G10" s="11" t="s">
        <v>84</v>
      </c>
      <c r="H10" s="11" t="s">
        <v>157</v>
      </c>
    </row>
    <row r="11" spans="1:8" ht="22.8" x14ac:dyDescent="0.3">
      <c r="A11" s="12" t="s">
        <v>37</v>
      </c>
      <c r="B11" s="12" t="s">
        <v>85</v>
      </c>
      <c r="C11" s="12" t="s">
        <v>58</v>
      </c>
      <c r="D11" s="11" t="s">
        <v>158</v>
      </c>
      <c r="E11" s="12" t="s">
        <v>86</v>
      </c>
      <c r="F11" s="12" t="s">
        <v>46</v>
      </c>
      <c r="G11" s="12" t="s">
        <v>87</v>
      </c>
      <c r="H11" s="12" t="s">
        <v>159</v>
      </c>
    </row>
    <row r="12" spans="1:8" ht="57" x14ac:dyDescent="0.3">
      <c r="A12" s="11" t="s">
        <v>37</v>
      </c>
      <c r="B12" s="11" t="s">
        <v>88</v>
      </c>
      <c r="C12" s="11" t="s">
        <v>58</v>
      </c>
      <c r="D12" s="11" t="s">
        <v>89</v>
      </c>
      <c r="E12" s="11" t="s">
        <v>90</v>
      </c>
      <c r="F12" s="11" t="s">
        <v>91</v>
      </c>
      <c r="G12" s="11" t="s">
        <v>92</v>
      </c>
      <c r="H12" s="11" t="s">
        <v>160</v>
      </c>
    </row>
    <row r="13" spans="1:8" ht="34.200000000000003" x14ac:dyDescent="0.3">
      <c r="A13" s="12" t="s">
        <v>37</v>
      </c>
      <c r="B13" s="12" t="s">
        <v>93</v>
      </c>
      <c r="C13" s="12" t="s">
        <v>58</v>
      </c>
      <c r="D13" s="12" t="s">
        <v>94</v>
      </c>
      <c r="E13" s="12" t="s">
        <v>95</v>
      </c>
      <c r="F13" s="12" t="s">
        <v>46</v>
      </c>
      <c r="G13" s="12" t="s">
        <v>96</v>
      </c>
      <c r="H13" s="12" t="s">
        <v>161</v>
      </c>
    </row>
    <row r="14" spans="1:8" ht="25.8" x14ac:dyDescent="0.3">
      <c r="A14" s="11" t="s">
        <v>37</v>
      </c>
      <c r="B14" s="11" t="s">
        <v>97</v>
      </c>
      <c r="C14" s="11" t="s">
        <v>74</v>
      </c>
      <c r="D14" s="12" t="s">
        <v>162</v>
      </c>
      <c r="E14" s="11" t="s">
        <v>98</v>
      </c>
      <c r="F14" s="11" t="s">
        <v>46</v>
      </c>
      <c r="G14" s="11" t="s">
        <v>46</v>
      </c>
      <c r="H14" s="11" t="s">
        <v>163</v>
      </c>
    </row>
    <row r="15" spans="1:8" ht="22.8" x14ac:dyDescent="0.3">
      <c r="A15" s="12" t="s">
        <v>37</v>
      </c>
      <c r="B15" s="12" t="s">
        <v>99</v>
      </c>
      <c r="C15" s="12" t="s">
        <v>58</v>
      </c>
      <c r="D15" s="12" t="s">
        <v>164</v>
      </c>
      <c r="E15" s="12" t="s">
        <v>100</v>
      </c>
      <c r="F15" s="12" t="s">
        <v>46</v>
      </c>
      <c r="G15" s="12" t="s">
        <v>46</v>
      </c>
      <c r="H15" s="12" t="s">
        <v>165</v>
      </c>
    </row>
    <row r="16" spans="1:8" ht="22.8" x14ac:dyDescent="0.3">
      <c r="A16" s="11" t="s">
        <v>37</v>
      </c>
      <c r="B16" s="11" t="s">
        <v>101</v>
      </c>
      <c r="C16" s="11" t="s">
        <v>58</v>
      </c>
      <c r="D16" s="12" t="s">
        <v>167</v>
      </c>
      <c r="E16" s="11" t="s">
        <v>102</v>
      </c>
      <c r="F16" s="11" t="s">
        <v>46</v>
      </c>
      <c r="G16" s="11" t="s">
        <v>103</v>
      </c>
      <c r="H16" s="11" t="s">
        <v>166</v>
      </c>
    </row>
    <row r="17" spans="1:8" ht="34.200000000000003" x14ac:dyDescent="0.3">
      <c r="A17" s="12" t="s">
        <v>104</v>
      </c>
      <c r="B17" s="12" t="s">
        <v>105</v>
      </c>
      <c r="C17" s="12" t="s">
        <v>45</v>
      </c>
      <c r="D17" s="12" t="s">
        <v>106</v>
      </c>
      <c r="E17" s="12" t="s">
        <v>107</v>
      </c>
      <c r="F17" s="12" t="s">
        <v>108</v>
      </c>
      <c r="G17" s="12" t="s">
        <v>109</v>
      </c>
      <c r="H17" s="12" t="s">
        <v>168</v>
      </c>
    </row>
    <row r="18" spans="1:8" ht="34.200000000000003" x14ac:dyDescent="0.3">
      <c r="A18" s="12" t="s">
        <v>104</v>
      </c>
      <c r="B18" s="12" t="s">
        <v>110</v>
      </c>
      <c r="C18" s="12" t="s">
        <v>39</v>
      </c>
      <c r="D18" s="12" t="s">
        <v>111</v>
      </c>
      <c r="E18" s="12" t="s">
        <v>112</v>
      </c>
      <c r="F18" s="12" t="s">
        <v>113</v>
      </c>
      <c r="G18" s="12" t="s">
        <v>114</v>
      </c>
      <c r="H18" s="12" t="s">
        <v>169</v>
      </c>
    </row>
    <row r="19" spans="1:8" ht="22.8" x14ac:dyDescent="0.3">
      <c r="A19" s="11" t="s">
        <v>104</v>
      </c>
      <c r="B19" s="11" t="s">
        <v>115</v>
      </c>
      <c r="C19" s="11" t="s">
        <v>74</v>
      </c>
      <c r="D19" s="11" t="s">
        <v>116</v>
      </c>
      <c r="E19" s="11" t="s">
        <v>117</v>
      </c>
      <c r="F19" s="11" t="s">
        <v>46</v>
      </c>
      <c r="G19" s="11" t="s">
        <v>46</v>
      </c>
      <c r="H19" s="11" t="s">
        <v>170</v>
      </c>
    </row>
    <row r="20" spans="1:8" ht="45.6" x14ac:dyDescent="0.3">
      <c r="A20" s="12" t="s">
        <v>104</v>
      </c>
      <c r="B20" s="12" t="s">
        <v>118</v>
      </c>
      <c r="C20" s="12" t="s">
        <v>45</v>
      </c>
      <c r="D20" s="12" t="s">
        <v>119</v>
      </c>
      <c r="E20" s="12" t="s">
        <v>120</v>
      </c>
      <c r="F20" s="12" t="s">
        <v>121</v>
      </c>
      <c r="G20" s="12" t="s">
        <v>122</v>
      </c>
      <c r="H20" s="12" t="s">
        <v>171</v>
      </c>
    </row>
    <row r="21" spans="1:8" ht="34.200000000000003" x14ac:dyDescent="0.3">
      <c r="A21" s="12" t="s">
        <v>123</v>
      </c>
      <c r="B21" s="12" t="s">
        <v>124</v>
      </c>
      <c r="C21" s="12" t="s">
        <v>74</v>
      </c>
      <c r="D21" s="12" t="s">
        <v>125</v>
      </c>
      <c r="E21" s="12" t="s">
        <v>126</v>
      </c>
      <c r="F21" s="12" t="s">
        <v>127</v>
      </c>
      <c r="G21" s="12" t="s">
        <v>128</v>
      </c>
      <c r="H21" s="12" t="s">
        <v>172</v>
      </c>
    </row>
    <row r="22" spans="1:8" ht="22.8" x14ac:dyDescent="0.3">
      <c r="A22" s="12" t="s">
        <v>123</v>
      </c>
      <c r="B22" s="12" t="s">
        <v>129</v>
      </c>
      <c r="C22" s="12" t="s">
        <v>74</v>
      </c>
      <c r="D22" s="12" t="s">
        <v>130</v>
      </c>
      <c r="E22" s="12" t="s">
        <v>131</v>
      </c>
      <c r="F22" s="12" t="s">
        <v>46</v>
      </c>
      <c r="G22" s="12" t="s">
        <v>46</v>
      </c>
      <c r="H22" s="12" t="s">
        <v>173</v>
      </c>
    </row>
    <row r="23" spans="1:8" ht="22.8" x14ac:dyDescent="0.3">
      <c r="A23" s="11" t="s">
        <v>123</v>
      </c>
      <c r="B23" s="11" t="s">
        <v>132</v>
      </c>
      <c r="C23" s="11" t="s">
        <v>74</v>
      </c>
      <c r="D23" s="11" t="s">
        <v>133</v>
      </c>
      <c r="E23" s="11" t="s">
        <v>134</v>
      </c>
      <c r="F23" s="11" t="s">
        <v>46</v>
      </c>
      <c r="G23" s="11" t="s">
        <v>46</v>
      </c>
      <c r="H23" s="11" t="s">
        <v>177</v>
      </c>
    </row>
    <row r="24" spans="1:8" ht="22.8" x14ac:dyDescent="0.3">
      <c r="A24" s="12" t="s">
        <v>123</v>
      </c>
      <c r="B24" s="12" t="s">
        <v>135</v>
      </c>
      <c r="C24" s="12" t="s">
        <v>74</v>
      </c>
      <c r="D24" s="12" t="s">
        <v>133</v>
      </c>
      <c r="E24" s="12" t="s">
        <v>134</v>
      </c>
      <c r="F24" s="12" t="s">
        <v>46</v>
      </c>
      <c r="G24" s="12" t="s">
        <v>46</v>
      </c>
      <c r="H24" s="12" t="s">
        <v>178</v>
      </c>
    </row>
    <row r="25" spans="1:8" ht="22.8" x14ac:dyDescent="0.3">
      <c r="A25" s="11" t="s">
        <v>123</v>
      </c>
      <c r="B25" s="11" t="s">
        <v>136</v>
      </c>
      <c r="C25" s="11" t="s">
        <v>74</v>
      </c>
      <c r="D25" s="11" t="s">
        <v>137</v>
      </c>
      <c r="E25" s="11" t="s">
        <v>131</v>
      </c>
      <c r="F25" s="11" t="s">
        <v>46</v>
      </c>
      <c r="G25" s="11" t="s">
        <v>46</v>
      </c>
      <c r="H25" s="11" t="s">
        <v>174</v>
      </c>
    </row>
    <row r="26" spans="1:8" x14ac:dyDescent="0.3">
      <c r="A26" s="12" t="s">
        <v>123</v>
      </c>
      <c r="B26" s="12" t="s">
        <v>138</v>
      </c>
      <c r="C26" s="12" t="s">
        <v>74</v>
      </c>
      <c r="D26" s="12" t="s">
        <v>133</v>
      </c>
      <c r="E26" s="12" t="s">
        <v>139</v>
      </c>
      <c r="F26" s="12" t="s">
        <v>46</v>
      </c>
      <c r="G26" s="12" t="s">
        <v>46</v>
      </c>
      <c r="H26" s="12" t="s">
        <v>179</v>
      </c>
    </row>
    <row r="27" spans="1:8" ht="22.8" x14ac:dyDescent="0.3">
      <c r="A27" s="11" t="s">
        <v>123</v>
      </c>
      <c r="B27" s="11" t="s">
        <v>140</v>
      </c>
      <c r="C27" s="11" t="s">
        <v>45</v>
      </c>
      <c r="D27" s="11" t="s">
        <v>141</v>
      </c>
      <c r="E27" s="11" t="s">
        <v>142</v>
      </c>
      <c r="F27" s="11" t="s">
        <v>46</v>
      </c>
      <c r="G27" s="11" t="s">
        <v>46</v>
      </c>
      <c r="H27" s="11" t="s">
        <v>175</v>
      </c>
    </row>
    <row r="28" spans="1:8" ht="34.200000000000003" x14ac:dyDescent="0.3">
      <c r="A28" s="12" t="s">
        <v>123</v>
      </c>
      <c r="B28" s="12" t="s">
        <v>143</v>
      </c>
      <c r="C28" s="12" t="s">
        <v>52</v>
      </c>
      <c r="D28" s="12" t="s">
        <v>144</v>
      </c>
      <c r="E28" s="12" t="s">
        <v>145</v>
      </c>
      <c r="F28" s="12" t="s">
        <v>146</v>
      </c>
      <c r="G28" s="12" t="s">
        <v>46</v>
      </c>
      <c r="H28" s="12" t="s">
        <v>176</v>
      </c>
    </row>
  </sheetData>
  <autoFilter ref="A1:H28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Premessa e note</vt:lpstr>
      <vt:lpstr>georefer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Mario Botte</cp:lastModifiedBy>
  <cp:revision>0</cp:revision>
  <dcterms:created xsi:type="dcterms:W3CDTF">2026-06-02T06:43:28Z</dcterms:created>
  <dcterms:modified xsi:type="dcterms:W3CDTF">2026-06-16T16:38:34Z</dcterms:modified>
  <dc:language>en-US</dc:language>
</cp:coreProperties>
</file>